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1 полугодие 2021 года\"/>
    </mc:Choice>
  </mc:AlternateContent>
  <bookViews>
    <workbookView xWindow="-140" yWindow="50" windowWidth="11160" windowHeight="9480"/>
  </bookViews>
  <sheets>
    <sheet name="3.10" sheetId="2" r:id="rId1"/>
  </sheets>
  <calcPr calcId="152511"/>
</workbook>
</file>

<file path=xl/calcChain.xml><?xml version="1.0" encoding="utf-8"?>
<calcChain xmlns="http://schemas.openxmlformats.org/spreadsheetml/2006/main">
  <c r="H11" i="2" l="1"/>
  <c r="D6" i="2" l="1"/>
  <c r="C6" i="2" l="1"/>
  <c r="I26" i="2"/>
  <c r="G6" i="2" l="1"/>
  <c r="F6" i="2"/>
  <c r="H15" i="2"/>
  <c r="I15" i="2"/>
  <c r="J15" i="2"/>
  <c r="E15" i="2"/>
  <c r="J22" i="2" l="1"/>
  <c r="E22" i="2"/>
  <c r="J25" i="2" l="1"/>
  <c r="J27" i="2"/>
  <c r="J14" i="2"/>
  <c r="J10" i="2"/>
  <c r="E27" i="2"/>
  <c r="J23" i="2" l="1"/>
  <c r="J17" i="2"/>
  <c r="I17" i="2"/>
  <c r="H17" i="2"/>
  <c r="E17" i="2"/>
  <c r="I8" i="2"/>
  <c r="G20" i="2"/>
  <c r="G19" i="2" s="1"/>
  <c r="F20" i="2"/>
  <c r="F19" i="2" s="1"/>
  <c r="D20" i="2"/>
  <c r="D19" i="2" s="1"/>
  <c r="C20" i="2"/>
  <c r="C19" i="2" s="1"/>
  <c r="I22" i="2"/>
  <c r="J29" i="2"/>
  <c r="I28" i="2"/>
  <c r="I29" i="2"/>
  <c r="F5" i="2" l="1"/>
  <c r="E19" i="2"/>
  <c r="E20" i="2"/>
  <c r="G5" i="2"/>
  <c r="H6" i="2"/>
  <c r="J6" i="2"/>
  <c r="I6" i="2"/>
  <c r="E6" i="2"/>
  <c r="J12" i="2" l="1"/>
  <c r="J13" i="2"/>
  <c r="I16" i="2" l="1"/>
  <c r="I14" i="2"/>
  <c r="I13" i="2"/>
  <c r="I11" i="2"/>
  <c r="I10" i="2"/>
  <c r="J8" i="2" l="1"/>
  <c r="J9" i="2"/>
  <c r="J11" i="2"/>
  <c r="J16" i="2"/>
  <c r="J18" i="2"/>
  <c r="H16" i="2"/>
  <c r="H14" i="2"/>
  <c r="H13" i="2"/>
  <c r="H10" i="2"/>
  <c r="E16" i="2"/>
  <c r="E14" i="2"/>
  <c r="E13" i="2"/>
  <c r="E11" i="2"/>
  <c r="E10" i="2"/>
  <c r="H23" i="2"/>
  <c r="H24" i="2"/>
  <c r="H25" i="2"/>
  <c r="H27" i="2"/>
  <c r="H8" i="2"/>
  <c r="H9" i="2"/>
  <c r="H12" i="2"/>
  <c r="H18" i="2"/>
  <c r="E23" i="2"/>
  <c r="E24" i="2"/>
  <c r="E25" i="2"/>
  <c r="E8" i="2"/>
  <c r="E9" i="2"/>
  <c r="E12" i="2"/>
  <c r="E18" i="2"/>
  <c r="I27" i="2"/>
  <c r="I25" i="2"/>
  <c r="J24" i="2"/>
  <c r="I24" i="2"/>
  <c r="I23" i="2"/>
  <c r="I18" i="2"/>
  <c r="I12" i="2"/>
  <c r="I9" i="2"/>
  <c r="J19" i="2" l="1"/>
  <c r="I19" i="2"/>
  <c r="J20" i="2"/>
  <c r="H19" i="2"/>
  <c r="H20" i="2"/>
  <c r="D5" i="2"/>
  <c r="I20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<sst xmlns="http://schemas.openxmlformats.org/spreadsheetml/2006/main" count="41" uniqueCount="34">
  <si>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</si>
  <si>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</si>
  <si>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</si>
  <si>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</si>
  <si>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</si>
  <si>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</si>
  <si>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</si>
  <si>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</si>
  <si>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</si>
  <si>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</si>
  <si>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</si>
  <si>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</si>
  <si>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</si>
  <si>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</si>
  <si>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</si>
  <si>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</si>
  <si>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</si>
  <si>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</si>
  <si>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</si>
  <si>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</si>
  <si>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</si>
  <si>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</si>
  <si>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</si>
  <si>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</si>
  <si>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</si>
  <si>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</si>
  <si>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</si>
  <si>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</si>
  <si>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2020 год</t>
  </si>
  <si>
    <t>Транспортный налог</t>
  </si>
  <si>
    <t>2021 год</t>
  </si>
  <si>
    <t>Безвозмездные поступления от государственных (муниципальных) организаций</t>
  </si>
  <si>
    <t>Анализ исполнения консолидированного бюджета Нижневартовского района по доходам в разрезе видов доходов за I полугодие 2021 г. в сравнении с I полугодием 2020 г., тыс. рублей</t>
  </si>
  <si>
    <t>Исполнение за I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</si>
</sst>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K28" sqref="K28"/>
    </sheetView>
  </sheetViews>
  <sheetFormatPr defaultColWidth="9.1796875" defaultRowHeight="14" x14ac:dyDescent="0.3"/>
  <cols>
    <col min="1" max="1" width="0" style="1" hidden="1" customWidth="1"/>
    <col min="2" max="2" width="51.54296875" style="1" customWidth="1"/>
    <col min="3" max="3" width="15.7265625" style="28" customWidth="1"/>
    <col min="4" max="4" width="13.26953125" style="28" customWidth="1"/>
    <col min="5" max="5" width="13.1796875" style="1" customWidth="1"/>
    <col min="6" max="6" width="15.81640625" style="28" customWidth="1"/>
    <col min="7" max="7" width="13.453125" style="28" customWidth="1"/>
    <col min="8" max="8" width="13.26953125" style="1" customWidth="1"/>
    <col min="9" max="9" width="12.453125" style="8" customWidth="1"/>
    <col min="10" max="10" width="10.26953125" style="8" customWidth="1"/>
    <col min="11" max="16384" width="9.1796875" style="1"/>
  </cols>
  <sheetData>
    <row r="1" spans="1:10" s="28" customFormat="1" ht="49.5" customHeight="1" x14ac:dyDescent="0.3">
      <c r="A1" s="29"/>
      <c r="B1" s="34" t="s">
        <v>32</v>
      </c>
      <c r="C1" s="34"/>
      <c r="D1" s="34"/>
      <c r="E1" s="34"/>
      <c r="F1" s="34"/>
      <c r="G1" s="34"/>
      <c r="H1" s="34"/>
      <c r="I1" s="34"/>
      <c r="J1" s="34"/>
    </row>
    <row r="2" spans="1:10" ht="24" customHeight="1" x14ac:dyDescent="0.3">
      <c r="B2" s="36" t="s">
        <v>0</v>
      </c>
      <c r="C2" s="35" t="s">
        <v>28</v>
      </c>
      <c r="D2" s="35"/>
      <c r="E2" s="35"/>
      <c r="F2" s="38" t="s">
        <v>30</v>
      </c>
      <c r="G2" s="39"/>
      <c r="H2" s="40"/>
      <c r="I2" s="41" t="s">
        <v>21</v>
      </c>
      <c r="J2" s="41" t="s">
        <v>20</v>
      </c>
    </row>
    <row r="3" spans="1:10" ht="54.75" customHeight="1" x14ac:dyDescent="0.3">
      <c r="B3" s="37"/>
      <c r="C3" s="31" t="s">
        <v>18</v>
      </c>
      <c r="D3" s="31" t="s">
        <v>33</v>
      </c>
      <c r="E3" s="2" t="s">
        <v>12</v>
      </c>
      <c r="F3" s="32" t="s">
        <v>18</v>
      </c>
      <c r="G3" s="33" t="s">
        <v>33</v>
      </c>
      <c r="H3" s="2" t="s">
        <v>12</v>
      </c>
      <c r="I3" s="42"/>
      <c r="J3" s="42"/>
    </row>
    <row r="4" spans="1:10" ht="16.5" customHeight="1" x14ac:dyDescent="0.3">
      <c r="B4" s="3">
        <v>1</v>
      </c>
      <c r="C4" s="31">
        <v>2</v>
      </c>
      <c r="D4" s="31">
        <v>3</v>
      </c>
      <c r="E4" s="2">
        <v>4</v>
      </c>
      <c r="F4" s="32">
        <v>5</v>
      </c>
      <c r="G4" s="33">
        <v>6</v>
      </c>
      <c r="H4" s="2">
        <v>7</v>
      </c>
      <c r="I4" s="4">
        <v>8</v>
      </c>
      <c r="J4" s="4">
        <v>9</v>
      </c>
    </row>
    <row r="5" spans="1:10" x14ac:dyDescent="0.3">
      <c r="B5" s="5" t="s">
        <v>1</v>
      </c>
      <c r="C5" s="6">
        <f>C6+C19</f>
        <v>4633435.5999999996</v>
      </c>
      <c r="D5" s="6">
        <f>D6+D19</f>
        <v>2629500.2199999997</v>
      </c>
      <c r="E5" s="7">
        <f>D5/C5*100</f>
        <v>56.750550714463365</v>
      </c>
      <c r="F5" s="6">
        <f>F6+F19</f>
        <v>4564102.7060000002</v>
      </c>
      <c r="G5" s="6">
        <f>G6+G19</f>
        <v>2618168.0609999998</v>
      </c>
      <c r="H5" s="7">
        <f>G5/F5*100</f>
        <v>57.364354609245282</v>
      </c>
      <c r="I5" s="6">
        <f>G5-D5</f>
        <v>-11332.158999999985</v>
      </c>
      <c r="J5" s="6">
        <f>G5/D5*100</f>
        <v>99.569037533680074</v>
      </c>
    </row>
    <row r="6" spans="1:10" s="8" customFormat="1" x14ac:dyDescent="0.3">
      <c r="B6" s="9" t="s">
        <v>7</v>
      </c>
      <c r="C6" s="6">
        <f>C8+C9+C10+C11+C12+C13+C14+C16+C17+C18+C15</f>
        <v>2517858</v>
      </c>
      <c r="D6" s="6">
        <f>D8+D9+D10+D11+D12+D13+D14+D16+D17+D18+D15</f>
        <v>1327100.5490000001</v>
      </c>
      <c r="E6" s="6">
        <f t="shared" ref="E6:E22" si="0">D6/C6*100</f>
        <v>52.707521591765705</v>
      </c>
      <c r="F6" s="6">
        <f>F8+F9+F10+F11+F12+F13+F14+F16+F18+F17+F15</f>
        <v>2498893.2999999998</v>
      </c>
      <c r="G6" s="6">
        <f>G8+G9+G10+G11+G12+G13+G14+G16+G18+G17+G15</f>
        <v>1408984.3720000002</v>
      </c>
      <c r="H6" s="6">
        <f t="shared" ref="H6:H20" si="1">G6/F6*100</f>
        <v>56.384335097460955</v>
      </c>
      <c r="I6" s="6">
        <f t="shared" ref="I6:I19" si="2">G6-D6</f>
        <v>81883.823000000091</v>
      </c>
      <c r="J6" s="6">
        <f t="shared" ref="J6:J12" si="3">G6/D6*100</f>
        <v>106.17012954004889</v>
      </c>
    </row>
    <row r="7" spans="1:10" s="8" customFormat="1" x14ac:dyDescent="0.3">
      <c r="B7" s="10" t="s">
        <v>2</v>
      </c>
      <c r="C7" s="11"/>
      <c r="D7" s="12"/>
      <c r="E7" s="12"/>
      <c r="F7" s="12"/>
      <c r="G7" s="12"/>
      <c r="H7" s="12"/>
      <c r="I7" s="12"/>
      <c r="J7" s="12"/>
    </row>
    <row r="8" spans="1:10" s="8" customFormat="1" x14ac:dyDescent="0.3">
      <c r="B8" s="10" t="s">
        <v>3</v>
      </c>
      <c r="C8" s="12">
        <v>1606578</v>
      </c>
      <c r="D8" s="12">
        <v>841566.49600000004</v>
      </c>
      <c r="E8" s="12">
        <f t="shared" si="0"/>
        <v>52.382548248513302</v>
      </c>
      <c r="F8" s="12">
        <v>1600075</v>
      </c>
      <c r="G8" s="12">
        <v>852883.20299999998</v>
      </c>
      <c r="H8" s="12">
        <f t="shared" si="1"/>
        <v>53.302701623361401</v>
      </c>
      <c r="I8" s="12">
        <f t="shared" si="2"/>
        <v>11316.706999999937</v>
      </c>
      <c r="J8" s="12">
        <f t="shared" si="3"/>
        <v>101.34471928882492</v>
      </c>
    </row>
    <row r="9" spans="1:10" s="8" customFormat="1" ht="27" customHeight="1" x14ac:dyDescent="0.3">
      <c r="B9" s="13" t="s">
        <v>5</v>
      </c>
      <c r="C9" s="12">
        <v>26784</v>
      </c>
      <c r="D9" s="12">
        <v>13899.936</v>
      </c>
      <c r="E9" s="12">
        <f t="shared" si="0"/>
        <v>51.896415770609316</v>
      </c>
      <c r="F9" s="12">
        <v>25525</v>
      </c>
      <c r="G9" s="12">
        <v>16111.628000000001</v>
      </c>
      <c r="H9" s="12">
        <f t="shared" si="1"/>
        <v>63.12097159647405</v>
      </c>
      <c r="I9" s="12">
        <f t="shared" si="2"/>
        <v>2211.6920000000009</v>
      </c>
      <c r="J9" s="12">
        <f t="shared" si="3"/>
        <v>115.91152649911483</v>
      </c>
    </row>
    <row r="10" spans="1:10" s="8" customFormat="1" ht="28" x14ac:dyDescent="0.3">
      <c r="B10" s="13" t="s">
        <v>13</v>
      </c>
      <c r="C10" s="12">
        <v>71250</v>
      </c>
      <c r="D10" s="12">
        <v>28999.724999999999</v>
      </c>
      <c r="E10" s="12">
        <f t="shared" si="0"/>
        <v>40.701368421052628</v>
      </c>
      <c r="F10" s="12">
        <v>56142</v>
      </c>
      <c r="G10" s="12">
        <v>35646.478000000003</v>
      </c>
      <c r="H10" s="12">
        <f t="shared" si="1"/>
        <v>63.493423818175344</v>
      </c>
      <c r="I10" s="12">
        <f t="shared" si="2"/>
        <v>6646.7530000000042</v>
      </c>
      <c r="J10" s="12">
        <f t="shared" si="3"/>
        <v>122.92005527638625</v>
      </c>
    </row>
    <row r="11" spans="1:10" s="8" customFormat="1" ht="28" x14ac:dyDescent="0.3">
      <c r="B11" s="13" t="s">
        <v>14</v>
      </c>
      <c r="C11" s="12">
        <v>8000</v>
      </c>
      <c r="D11" s="12">
        <v>3361.7049999999999</v>
      </c>
      <c r="E11" s="12">
        <f t="shared" si="0"/>
        <v>42.021312499999993</v>
      </c>
      <c r="F11" s="12">
        <v>1430</v>
      </c>
      <c r="G11" s="12">
        <v>1723.645</v>
      </c>
      <c r="H11" s="12">
        <f t="shared" si="1"/>
        <v>120.53461538461538</v>
      </c>
      <c r="I11" s="12">
        <f t="shared" si="2"/>
        <v>-1638.06</v>
      </c>
      <c r="J11" s="12">
        <f t="shared" si="3"/>
        <v>51.272940368057284</v>
      </c>
    </row>
    <row r="12" spans="1:10" s="8" customFormat="1" x14ac:dyDescent="0.3">
      <c r="B12" s="10" t="s">
        <v>4</v>
      </c>
      <c r="C12" s="12">
        <v>630</v>
      </c>
      <c r="D12" s="12">
        <v>291.77999999999997</v>
      </c>
      <c r="E12" s="12">
        <f t="shared" si="0"/>
        <v>46.31428571428571</v>
      </c>
      <c r="F12" s="12">
        <v>663</v>
      </c>
      <c r="G12" s="12">
        <v>1068.3599999999999</v>
      </c>
      <c r="H12" s="12">
        <f t="shared" si="1"/>
        <v>161.14027149321265</v>
      </c>
      <c r="I12" s="12">
        <f t="shared" si="2"/>
        <v>776.57999999999993</v>
      </c>
      <c r="J12" s="12">
        <f t="shared" si="3"/>
        <v>366.15258071149498</v>
      </c>
    </row>
    <row r="13" spans="1:10" s="8" customFormat="1" ht="28" x14ac:dyDescent="0.3">
      <c r="B13" s="13" t="s">
        <v>15</v>
      </c>
      <c r="C13" s="12">
        <v>4640</v>
      </c>
      <c r="D13" s="12">
        <v>2353.723</v>
      </c>
      <c r="E13" s="12">
        <f t="shared" si="0"/>
        <v>50.726788793103452</v>
      </c>
      <c r="F13" s="12">
        <v>3590</v>
      </c>
      <c r="G13" s="12">
        <v>925.16</v>
      </c>
      <c r="H13" s="12">
        <f t="shared" si="1"/>
        <v>25.770473537604456</v>
      </c>
      <c r="I13" s="12">
        <f t="shared" si="2"/>
        <v>-1428.5630000000001</v>
      </c>
      <c r="J13" s="12">
        <f t="shared" ref="J13:J15" si="4">G13/D13*100</f>
        <v>39.306239519263734</v>
      </c>
    </row>
    <row r="14" spans="1:10" s="8" customFormat="1" x14ac:dyDescent="0.3">
      <c r="B14" s="13" t="s">
        <v>16</v>
      </c>
      <c r="C14" s="12">
        <v>14361</v>
      </c>
      <c r="D14" s="12">
        <v>2748.2260000000001</v>
      </c>
      <c r="E14" s="12">
        <f t="shared" si="0"/>
        <v>19.136731425388202</v>
      </c>
      <c r="F14" s="12">
        <v>15536</v>
      </c>
      <c r="G14" s="12">
        <v>2798.7910000000002</v>
      </c>
      <c r="H14" s="12">
        <f t="shared" si="1"/>
        <v>18.014875128733266</v>
      </c>
      <c r="I14" s="12">
        <f t="shared" si="2"/>
        <v>50.565000000000055</v>
      </c>
      <c r="J14" s="12">
        <f t="shared" si="4"/>
        <v>101.83991418464129</v>
      </c>
    </row>
    <row r="15" spans="1:10" s="8" customFormat="1" x14ac:dyDescent="0.3">
      <c r="B15" s="13" t="s">
        <v>29</v>
      </c>
      <c r="C15" s="12">
        <v>9090</v>
      </c>
      <c r="D15" s="12">
        <v>3361.9720000000002</v>
      </c>
      <c r="E15" s="12">
        <f t="shared" si="0"/>
        <v>36.98539053905391</v>
      </c>
      <c r="F15" s="12">
        <v>9153</v>
      </c>
      <c r="G15" s="12">
        <v>3100.145</v>
      </c>
      <c r="H15" s="12">
        <f t="shared" si="1"/>
        <v>33.870261116573801</v>
      </c>
      <c r="I15" s="12">
        <f t="shared" si="2"/>
        <v>-261.82700000000023</v>
      </c>
      <c r="J15" s="12">
        <f t="shared" si="4"/>
        <v>92.212100517196447</v>
      </c>
    </row>
    <row r="16" spans="1:10" s="8" customFormat="1" x14ac:dyDescent="0.3">
      <c r="B16" s="10" t="s">
        <v>17</v>
      </c>
      <c r="C16" s="12">
        <v>44282.8</v>
      </c>
      <c r="D16" s="12">
        <v>23054.87</v>
      </c>
      <c r="E16" s="12">
        <f t="shared" si="0"/>
        <v>52.062809939750863</v>
      </c>
      <c r="F16" s="12">
        <v>44126</v>
      </c>
      <c r="G16" s="12">
        <v>19162.441999999999</v>
      </c>
      <c r="H16" s="12">
        <f t="shared" si="1"/>
        <v>43.42664642161084</v>
      </c>
      <c r="I16" s="12">
        <f t="shared" si="2"/>
        <v>-3892.4279999999999</v>
      </c>
      <c r="J16" s="12">
        <f t="shared" ref="J16:J22" si="5">G16/D16*100</f>
        <v>83.116677734465654</v>
      </c>
    </row>
    <row r="17" spans="2:10" s="8" customFormat="1" x14ac:dyDescent="0.3">
      <c r="B17" s="10" t="s">
        <v>25</v>
      </c>
      <c r="C17" s="12">
        <v>3562</v>
      </c>
      <c r="D17" s="12">
        <v>1831.616</v>
      </c>
      <c r="E17" s="12">
        <f t="shared" si="0"/>
        <v>51.42099943851769</v>
      </c>
      <c r="F17" s="12">
        <v>3356</v>
      </c>
      <c r="G17" s="12">
        <v>1667.12</v>
      </c>
      <c r="H17" s="12">
        <f t="shared" si="1"/>
        <v>49.675804529201429</v>
      </c>
      <c r="I17" s="12">
        <f t="shared" si="2"/>
        <v>-164.49600000000009</v>
      </c>
      <c r="J17" s="12">
        <f t="shared" si="5"/>
        <v>91.019078234739155</v>
      </c>
    </row>
    <row r="18" spans="2:10" s="8" customFormat="1" x14ac:dyDescent="0.3">
      <c r="B18" s="10" t="s">
        <v>22</v>
      </c>
      <c r="C18" s="12">
        <v>728680.2</v>
      </c>
      <c r="D18" s="12">
        <v>405630.5</v>
      </c>
      <c r="E18" s="12">
        <f t="shared" si="0"/>
        <v>55.666463834203263</v>
      </c>
      <c r="F18" s="12">
        <v>739297.3</v>
      </c>
      <c r="G18" s="12">
        <v>473897.4</v>
      </c>
      <c r="H18" s="12">
        <f t="shared" si="1"/>
        <v>64.101059208521391</v>
      </c>
      <c r="I18" s="12">
        <f t="shared" si="2"/>
        <v>68266.900000000023</v>
      </c>
      <c r="J18" s="12">
        <f t="shared" si="5"/>
        <v>116.82982418728376</v>
      </c>
    </row>
    <row r="19" spans="2:10" x14ac:dyDescent="0.3">
      <c r="B19" s="5" t="s">
        <v>11</v>
      </c>
      <c r="C19" s="6">
        <f>C20+C27+C28+C29+C26</f>
        <v>2115577.5999999996</v>
      </c>
      <c r="D19" s="6">
        <f>D20+D27+D28+D29+D26</f>
        <v>1302399.6709999999</v>
      </c>
      <c r="E19" s="14">
        <f t="shared" si="0"/>
        <v>61.562368168390513</v>
      </c>
      <c r="F19" s="6">
        <f>F20+F27+F28+F29+F26</f>
        <v>2065209.406</v>
      </c>
      <c r="G19" s="6">
        <f>G20+G27+G28+G29+G26</f>
        <v>1209183.6889999998</v>
      </c>
      <c r="H19" s="7">
        <f t="shared" si="1"/>
        <v>58.550173434567434</v>
      </c>
      <c r="I19" s="6">
        <f t="shared" si="2"/>
        <v>-93215.982000000076</v>
      </c>
      <c r="J19" s="6">
        <f t="shared" si="5"/>
        <v>92.842751416819112</v>
      </c>
    </row>
    <row r="20" spans="2:10" ht="28" x14ac:dyDescent="0.3">
      <c r="B20" s="15" t="s">
        <v>6</v>
      </c>
      <c r="C20" s="12">
        <f>C22+C23+C24+C25</f>
        <v>2103612.7999999998</v>
      </c>
      <c r="D20" s="12">
        <f>D22+D23+D24+D25</f>
        <v>1293228.264</v>
      </c>
      <c r="E20" s="12">
        <f t="shared" si="0"/>
        <v>61.476535225493976</v>
      </c>
      <c r="F20" s="12">
        <f>F22+F23+F24+F25</f>
        <v>2060849.162</v>
      </c>
      <c r="G20" s="12">
        <f>G22+G23+G24+G25</f>
        <v>1203418.2829999998</v>
      </c>
      <c r="H20" s="16">
        <f t="shared" si="1"/>
        <v>58.394292274749205</v>
      </c>
      <c r="I20" s="12">
        <f t="shared" ref="I20:I29" si="6">G20-D20</f>
        <v>-89809.981000000145</v>
      </c>
      <c r="J20" s="12">
        <f t="shared" si="5"/>
        <v>93.055365127714211</v>
      </c>
    </row>
    <row r="21" spans="2:10" x14ac:dyDescent="0.3">
      <c r="B21" s="15" t="s">
        <v>2</v>
      </c>
      <c r="C21" s="17"/>
      <c r="D21" s="12"/>
      <c r="E21" s="16"/>
      <c r="F21" s="12"/>
      <c r="G21" s="12"/>
      <c r="H21" s="16"/>
      <c r="I21" s="12"/>
      <c r="J21" s="12"/>
    </row>
    <row r="22" spans="2:10" s="21" customFormat="1" ht="28" x14ac:dyDescent="0.3">
      <c r="B22" s="18" t="s">
        <v>23</v>
      </c>
      <c r="C22" s="19">
        <v>36620.1</v>
      </c>
      <c r="D22" s="19">
        <v>27981.5</v>
      </c>
      <c r="E22" s="16">
        <f t="shared" si="0"/>
        <v>76.41022280113927</v>
      </c>
      <c r="F22" s="19">
        <v>0</v>
      </c>
      <c r="G22" s="19">
        <v>0</v>
      </c>
      <c r="H22" s="20"/>
      <c r="I22" s="19">
        <f t="shared" si="6"/>
        <v>-27981.5</v>
      </c>
      <c r="J22" s="12">
        <f t="shared" si="5"/>
        <v>0</v>
      </c>
    </row>
    <row r="23" spans="2:10" ht="28" x14ac:dyDescent="0.3">
      <c r="B23" s="18" t="s">
        <v>8</v>
      </c>
      <c r="C23" s="19">
        <v>365874.3</v>
      </c>
      <c r="D23" s="19">
        <v>108227.398</v>
      </c>
      <c r="E23" s="20">
        <f t="shared" ref="E23:E27" si="7">D23/C23*100</f>
        <v>29.580486522283749</v>
      </c>
      <c r="F23" s="19">
        <v>343369.462</v>
      </c>
      <c r="G23" s="19">
        <v>102775.5</v>
      </c>
      <c r="H23" s="20">
        <f t="shared" ref="H23:H27" si="8">G23/F23*100</f>
        <v>29.93146198889405</v>
      </c>
      <c r="I23" s="19">
        <f t="shared" si="6"/>
        <v>-5451.898000000001</v>
      </c>
      <c r="J23" s="19">
        <f t="shared" ref="J23:J28" si="9">G23/D23*100</f>
        <v>94.962552827889297</v>
      </c>
    </row>
    <row r="24" spans="2:10" ht="28" x14ac:dyDescent="0.3">
      <c r="B24" s="18" t="s">
        <v>19</v>
      </c>
      <c r="C24" s="19">
        <v>1676341.3</v>
      </c>
      <c r="D24" s="19">
        <v>1153866.0249999999</v>
      </c>
      <c r="E24" s="20">
        <f t="shared" si="7"/>
        <v>68.832404534804454</v>
      </c>
      <c r="F24" s="19">
        <v>1667990.2</v>
      </c>
      <c r="G24" s="19">
        <v>1071073.8999999999</v>
      </c>
      <c r="H24" s="20">
        <f t="shared" si="8"/>
        <v>64.213440822374139</v>
      </c>
      <c r="I24" s="19">
        <f t="shared" si="6"/>
        <v>-82792.125</v>
      </c>
      <c r="J24" s="19">
        <f t="shared" si="9"/>
        <v>92.824806068798154</v>
      </c>
    </row>
    <row r="25" spans="2:10" x14ac:dyDescent="0.3">
      <c r="B25" s="22" t="s">
        <v>9</v>
      </c>
      <c r="C25" s="19">
        <v>24777.1</v>
      </c>
      <c r="D25" s="19">
        <v>3153.3409999999999</v>
      </c>
      <c r="E25" s="20">
        <f t="shared" si="7"/>
        <v>12.726836474002203</v>
      </c>
      <c r="F25" s="19">
        <v>49489.5</v>
      </c>
      <c r="G25" s="19">
        <v>29568.883000000002</v>
      </c>
      <c r="H25" s="20">
        <f t="shared" si="8"/>
        <v>59.747790945554115</v>
      </c>
      <c r="I25" s="19">
        <f t="shared" si="6"/>
        <v>26415.542000000001</v>
      </c>
      <c r="J25" s="19">
        <f t="shared" si="9"/>
        <v>937.70014089817766</v>
      </c>
    </row>
    <row r="26" spans="2:10" ht="28" x14ac:dyDescent="0.3">
      <c r="B26" s="30" t="s">
        <v>31</v>
      </c>
      <c r="C26" s="12">
        <v>0</v>
      </c>
      <c r="D26" s="12">
        <v>0</v>
      </c>
      <c r="E26" s="16"/>
      <c r="F26" s="12">
        <v>0</v>
      </c>
      <c r="G26" s="12">
        <v>48.524999999999999</v>
      </c>
      <c r="H26" s="16"/>
      <c r="I26" s="12">
        <f t="shared" si="6"/>
        <v>48.524999999999999</v>
      </c>
      <c r="J26" s="12"/>
    </row>
    <row r="27" spans="2:10" x14ac:dyDescent="0.3">
      <c r="B27" s="23" t="s">
        <v>10</v>
      </c>
      <c r="C27" s="12">
        <v>11964.8</v>
      </c>
      <c r="D27" s="12">
        <v>9500.89</v>
      </c>
      <c r="E27" s="20">
        <f t="shared" si="7"/>
        <v>79.407010564322007</v>
      </c>
      <c r="F27" s="12">
        <v>4360.2439999999997</v>
      </c>
      <c r="G27" s="12">
        <v>9424.8070000000007</v>
      </c>
      <c r="H27" s="16">
        <f t="shared" si="8"/>
        <v>216.15320151808021</v>
      </c>
      <c r="I27" s="12">
        <f t="shared" si="6"/>
        <v>-76.082999999998719</v>
      </c>
      <c r="J27" s="19">
        <f t="shared" si="9"/>
        <v>99.199201337979929</v>
      </c>
    </row>
    <row r="28" spans="2:10" ht="56" x14ac:dyDescent="0.3">
      <c r="B28" s="24" t="s">
        <v>27</v>
      </c>
      <c r="C28" s="12">
        <v>0</v>
      </c>
      <c r="D28" s="12">
        <v>0</v>
      </c>
      <c r="E28" s="16" t="s">
        <v>26</v>
      </c>
      <c r="F28" s="12">
        <v>0</v>
      </c>
      <c r="G28" s="12">
        <v>197.452</v>
      </c>
      <c r="H28" s="16" t="s">
        <v>26</v>
      </c>
      <c r="I28" s="12">
        <f t="shared" si="6"/>
        <v>197.452</v>
      </c>
      <c r="J28" s="12"/>
    </row>
    <row r="29" spans="2:10" ht="42" x14ac:dyDescent="0.3">
      <c r="B29" s="24" t="s">
        <v>24</v>
      </c>
      <c r="C29" s="12">
        <v>0</v>
      </c>
      <c r="D29" s="12">
        <v>-329.483</v>
      </c>
      <c r="E29" s="16" t="s">
        <v>26</v>
      </c>
      <c r="F29" s="12">
        <v>0</v>
      </c>
      <c r="G29" s="12">
        <v>-3905.3780000000002</v>
      </c>
      <c r="H29" s="16" t="s">
        <v>26</v>
      </c>
      <c r="I29" s="12">
        <f t="shared" si="6"/>
        <v>-3575.895</v>
      </c>
      <c r="J29" s="12">
        <f t="shared" ref="J29" si="10">G29/D29*100</f>
        <v>1185.3048563962329</v>
      </c>
    </row>
    <row r="30" spans="2:10" s="25" customFormat="1" x14ac:dyDescent="0.3">
      <c r="C30" s="26"/>
      <c r="D30" s="26"/>
      <c r="F30" s="26"/>
      <c r="G30" s="26"/>
      <c r="I30" s="27"/>
      <c r="J30" s="27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2021-07-05T06:08:56Z</cp:lastPrinted>
  <dcterms:created xsi:type="dcterms:W3CDTF">2015-05-06T07:14:08Z</dcterms:created>
  <dcterms:modified xsi:type="dcterms:W3CDTF">2021-07-12T06:16:03Z</dcterms:modified>
</cp:coreProperties>
</file>